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legendbrand-my.sharepoint.com/personal/j_carroll_legendbrands_com/Documents/Documents/"/>
    </mc:Choice>
  </mc:AlternateContent>
  <xr:revisionPtr revIDLastSave="84" documentId="8_{F3BCEA16-8B74-408F-9E41-0ED725900B52}" xr6:coauthVersionLast="47" xr6:coauthVersionMax="47" xr10:uidLastSave="{B0B593F3-0D36-4CA1-8E0C-38050119542D}"/>
  <bookViews>
    <workbookView xWindow="-110" yWindow="-110" windowWidth="38620" windowHeight="21220" tabRatio="670" xr2:uid="{BE488F8E-4D51-47E3-9FB8-1E988154589F}"/>
  </bookViews>
  <sheets>
    <sheet name="SimpleSheet" sheetId="1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1" l="1"/>
  <c r="D6" i="11"/>
  <c r="E6" i="11"/>
  <c r="F6" i="11"/>
  <c r="G6" i="11"/>
  <c r="H6" i="11"/>
  <c r="I6" i="11"/>
  <c r="B14" i="11"/>
  <c r="B10" i="11"/>
  <c r="I11" i="11"/>
  <c r="J11" i="11"/>
  <c r="K11" i="11"/>
  <c r="L11" i="11"/>
  <c r="H11" i="11"/>
  <c r="E11" i="11"/>
  <c r="D11" i="11"/>
  <c r="C11" i="11"/>
  <c r="B11" i="11"/>
  <c r="N5" i="11" l="1"/>
  <c r="B12" i="11" l="1"/>
  <c r="C7" i="11" l="1"/>
  <c r="C10" i="11" l="1"/>
  <c r="D7" i="11"/>
  <c r="C12" i="11" l="1"/>
  <c r="C14" i="11"/>
  <c r="D10" i="11"/>
  <c r="E7" i="11"/>
  <c r="D12" i="11" l="1"/>
  <c r="D14" i="11"/>
  <c r="F7" i="11"/>
  <c r="E10" i="11"/>
  <c r="E12" i="11" l="1"/>
  <c r="E14" i="11"/>
  <c r="G7" i="11"/>
  <c r="F10" i="11"/>
  <c r="F12" i="11" l="1"/>
  <c r="F14" i="11"/>
  <c r="G10" i="11"/>
  <c r="G12" i="11" l="1"/>
  <c r="G14" i="11"/>
  <c r="K6" i="11"/>
  <c r="L6" i="11"/>
  <c r="J6" i="11"/>
  <c r="H7" i="11"/>
  <c r="I7" i="11" l="1"/>
  <c r="H10" i="11"/>
  <c r="H12" i="11" l="1"/>
  <c r="H14" i="11"/>
  <c r="J7" i="11"/>
  <c r="I10" i="11"/>
  <c r="I12" i="11" l="1"/>
  <c r="I14" i="11"/>
  <c r="K7" i="11"/>
  <c r="J10" i="11"/>
  <c r="J12" i="11" l="1"/>
  <c r="J14" i="11"/>
  <c r="L7" i="11"/>
  <c r="L10" i="11" s="1"/>
  <c r="K10" i="11"/>
  <c r="K12" i="11" l="1"/>
  <c r="K14" i="11"/>
  <c r="L12" i="11"/>
  <c r="L14" i="11"/>
</calcChain>
</file>

<file path=xl/sharedStrings.xml><?xml version="1.0" encoding="utf-8"?>
<sst xmlns="http://schemas.openxmlformats.org/spreadsheetml/2006/main" count="7" uniqueCount="7">
  <si>
    <t>Target Inventory</t>
  </si>
  <si>
    <t>Supply UNITS</t>
  </si>
  <si>
    <t>Demand UNITS</t>
  </si>
  <si>
    <t>Projected Inventory UNITS</t>
  </si>
  <si>
    <t>Planned Percent</t>
  </si>
  <si>
    <t>Total Inventory UNITS</t>
  </si>
  <si>
    <t>Average Cost/Unit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</si>
</sst>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8" tint="-0.249977111117893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17" fontId="1" fillId="0" borderId="0" xfId="0" applyNumberFormat="1" applyFont="1"/>
    <xf numFmtId="0" fontId="1" fillId="0" borderId="0" xfId="0" applyFont="1"/>
    <xf numFmtId="9" fontId="0" fillId="0" borderId="0" xfId="0" applyNumberFormat="1"/>
    <xf numFmtId="0" fontId="0" fillId="0" borderId="0" xfId="0" applyAlignment="1">
      <alignment horizontal="left"/>
    </xf>
    <xf numFmtId="0" fontId="0" fillId="2" borderId="0" xfId="0" applyFill="1"/>
    <xf numFmtId="17" fontId="1" fillId="0" borderId="3" xfId="0" applyNumberFormat="1" applyFont="1" applyBorder="1"/>
    <xf numFmtId="0" fontId="0" fillId="0" borderId="4" xfId="0" applyBorder="1"/>
    <xf numFmtId="0" fontId="2" fillId="0" borderId="5" xfId="0" applyFont="1" applyBorder="1"/>
    <xf numFmtId="17" fontId="1" fillId="0" borderId="7" xfId="0" applyNumberFormat="1" applyFont="1" applyBorder="1"/>
    <xf numFmtId="0" fontId="0" fillId="0" borderId="8" xfId="0" applyBorder="1"/>
    <xf numFmtId="0" fontId="2" fillId="0" borderId="9" xfId="0" applyFont="1" applyBorder="1"/>
    <xf numFmtId="0" fontId="2" fillId="0" borderId="10" xfId="0" applyFont="1" applyBorder="1"/>
    <xf numFmtId="0" fontId="0" fillId="0" borderId="6" xfId="0" applyBorder="1"/>
    <xf numFmtId="165" fontId="0" fillId="0" borderId="0" xfId="1" applyNumberFormat="1" applyFont="1"/>
  </cellXfs>
  <cellStyles count="2">
    <cellStyle name="Currency" xfId="1" builtinId="4"/>
    <cellStyle name="Normal" xfId="0" builtinId="0"/>
  </cellStyles>
  <dxfs count="2">
    <dxf>
      <font>
        <b/>
        <i val="0"/>
        <color auto="1"/>
      </font>
      <fill>
        <patternFill>
          <bgColor rgb="FFFF5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Teams\SIOP\Demand-Worksheet-5-24.xlsx" TargetMode="External"/><Relationship Id="rId1" Type="http://schemas.openxmlformats.org/officeDocument/2006/relationships/externalLinkPath" Target="file:///S:\Teams\SIOP\Demand-Worksheet-5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humidifiers_Workup"/>
      <sheetName val="Airmovers_Workup"/>
      <sheetName val="Air Scrubbers_Workup"/>
      <sheetName val="Automotive_Workup"/>
      <sheetName val="Truckmounts_Workup"/>
      <sheetName val="Retail Chemicals_Workup"/>
      <sheetName val="Dehumidifiers"/>
      <sheetName val="Airmovers"/>
      <sheetName val="Air Scrubbers"/>
      <sheetName val="Automotive"/>
      <sheetName val="Truckmounts"/>
      <sheetName val="Cleaning Chemicals"/>
      <sheetName val="Restoration Chemicals"/>
      <sheetName val="Retail Chemicals"/>
      <sheetName val="HVE3000"/>
      <sheetName val="HEPA2000"/>
      <sheetName val="Master"/>
    </sheetNames>
    <sheetDataSet>
      <sheetData sheetId="0">
        <row r="1">
          <cell r="D1">
            <v>45413</v>
          </cell>
          <cell r="E1">
            <v>45444</v>
          </cell>
          <cell r="F1">
            <v>45474</v>
          </cell>
          <cell r="G1">
            <v>45505</v>
          </cell>
          <cell r="H1">
            <v>45536</v>
          </cell>
          <cell r="I1">
            <v>45566</v>
          </cell>
          <cell r="J1">
            <v>45597</v>
          </cell>
          <cell r="K1">
            <v>45627</v>
          </cell>
          <cell r="L1">
            <v>45658</v>
          </cell>
          <cell r="M1">
            <v>45689</v>
          </cell>
          <cell r="N1">
            <v>45717</v>
          </cell>
          <cell r="O1">
            <v>45748</v>
          </cell>
        </row>
        <row r="9">
          <cell r="D9">
            <v>350</v>
          </cell>
          <cell r="E9">
            <v>350</v>
          </cell>
          <cell r="F9">
            <v>350</v>
          </cell>
          <cell r="G9">
            <v>350</v>
          </cell>
          <cell r="H9">
            <v>1100</v>
          </cell>
          <cell r="I9">
            <v>1100</v>
          </cell>
          <cell r="J9">
            <v>1100</v>
          </cell>
          <cell r="K9">
            <v>1100</v>
          </cell>
          <cell r="L9">
            <v>1100</v>
          </cell>
          <cell r="M9">
            <v>225</v>
          </cell>
          <cell r="N9">
            <v>225</v>
          </cell>
          <cell r="O9">
            <v>225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AB946-1982-4A2C-BB2A-2328D7791FBC}">
  <sheetPr>
    <tabColor theme="9" tint="0.39997558519241921"/>
  </sheetPr>
  <dimension ref="A2:N31"/>
  <sheetViews>
    <sheetView tabSelected="1" zoomScale="115" zoomScaleNormal="115" workbookViewId="0">
      <pane ySplit="3" topLeftCell="A4" activePane="bottomLeft" state="frozen"/>
      <selection pane="bottomLeft" activeCell="M5" sqref="M5"/>
    </sheetView>
  </sheetViews>
  <sheetFormatPr defaultRowHeight="14.5" outlineLevelRow="1" x14ac:dyDescent="0.35"/>
  <cols>
    <col min="1" max="1" width="26.26953125" bestFit="1" customWidth="1"/>
    <col min="2" max="2" width="13.36328125" customWidth="1"/>
    <col min="3" max="12" width="12" customWidth="1"/>
    <col min="13" max="13" width="13.1796875" customWidth="1"/>
    <col min="14" max="16" width="12" customWidth="1"/>
    <col min="17" max="17" width="14.453125" customWidth="1"/>
  </cols>
  <sheetData>
    <row r="2" spans="1:14" ht="15" thickBot="1" x14ac:dyDescent="0.4">
      <c r="F2" s="7"/>
      <c r="G2" s="7"/>
      <c r="H2" s="7"/>
      <c r="I2" s="7"/>
    </row>
    <row r="3" spans="1:14" ht="15" thickTop="1" x14ac:dyDescent="0.35">
      <c r="B3" s="3">
        <v>45383</v>
      </c>
      <c r="C3" s="3">
        <v>45413</v>
      </c>
      <c r="D3" s="3">
        <v>45444</v>
      </c>
      <c r="E3" s="3">
        <v>45474</v>
      </c>
      <c r="F3" s="3">
        <v>45505</v>
      </c>
      <c r="G3" s="8">
        <v>45536</v>
      </c>
      <c r="H3" s="3">
        <v>45566</v>
      </c>
      <c r="I3" s="11">
        <v>45597</v>
      </c>
      <c r="J3" s="3">
        <v>45627</v>
      </c>
      <c r="K3" s="3">
        <v>45658</v>
      </c>
      <c r="L3" s="3">
        <v>45689</v>
      </c>
    </row>
    <row r="4" spans="1:14" ht="15" thickBot="1" x14ac:dyDescent="0.4">
      <c r="A4">
        <v>52</v>
      </c>
      <c r="G4" s="9"/>
      <c r="I4" s="12"/>
    </row>
    <row r="5" spans="1:14" ht="15" thickBot="1" x14ac:dyDescent="0.4">
      <c r="A5" t="s">
        <v>1</v>
      </c>
      <c r="B5" s="1"/>
      <c r="C5" s="14">
        <v>400</v>
      </c>
      <c r="D5" s="1">
        <v>400</v>
      </c>
      <c r="E5" s="1">
        <v>500</v>
      </c>
      <c r="F5" s="1">
        <v>500</v>
      </c>
      <c r="G5" s="10">
        <v>700</v>
      </c>
      <c r="H5" s="14">
        <v>700</v>
      </c>
      <c r="I5" s="13">
        <v>1000</v>
      </c>
      <c r="J5" s="2">
        <v>1000</v>
      </c>
      <c r="K5" s="2">
        <v>1000</v>
      </c>
      <c r="L5" s="2">
        <v>750</v>
      </c>
      <c r="N5">
        <f>ROUNDUP((SUMIF(B5:G5,("&gt;0"))/COUNTIF(B5:G5,"&gt;0")/A4),0)</f>
        <v>10</v>
      </c>
    </row>
    <row r="6" spans="1:14" outlineLevel="1" x14ac:dyDescent="0.35">
      <c r="A6" s="6" t="s">
        <v>2</v>
      </c>
      <c r="C6">
        <f>_xlfn.XLOOKUP(C$3,[1]Dehumidifiers_Workup!$D$1:$O$1,[1]Dehumidifiers_Workup!$D$9:$O$9)</f>
        <v>350</v>
      </c>
      <c r="D6">
        <f>_xlfn.XLOOKUP(D$3,[1]Dehumidifiers_Workup!$D$1:$O$1,[1]Dehumidifiers_Workup!$D$9:$O$9)</f>
        <v>350</v>
      </c>
      <c r="E6">
        <f>_xlfn.XLOOKUP(E$3,[1]Dehumidifiers_Workup!$D$1:$O$1,[1]Dehumidifiers_Workup!$D$9:$O$9)</f>
        <v>350</v>
      </c>
      <c r="F6">
        <f>_xlfn.XLOOKUP(F$3,[1]Dehumidifiers_Workup!$D$1:$O$1,[1]Dehumidifiers_Workup!$D$9:$O$9)</f>
        <v>350</v>
      </c>
      <c r="G6">
        <f>_xlfn.XLOOKUP(G$3,[1]Dehumidifiers_Workup!$D$1:$O$1,[1]Dehumidifiers_Workup!$D$9:$O$9)</f>
        <v>1100</v>
      </c>
      <c r="H6">
        <f>_xlfn.XLOOKUP(H$3,[1]Dehumidifiers_Workup!$D$1:$O$1,[1]Dehumidifiers_Workup!$D$9:$O$9)</f>
        <v>1100</v>
      </c>
      <c r="I6">
        <f>_xlfn.XLOOKUP(I$3,[1]Dehumidifiers_Workup!$D$1:$O$1,[1]Dehumidifiers_Workup!$D$9:$O$9)</f>
        <v>1100</v>
      </c>
      <c r="J6">
        <f>_xlfn.XLOOKUP(J$3,[1]Dehumidifiers_Workup!$D$1:$O$1,[1]Dehumidifiers_Workup!$D$9:$O$9)</f>
        <v>1100</v>
      </c>
      <c r="K6">
        <f>_xlfn.XLOOKUP(K$3,[1]Dehumidifiers_Workup!$D$1:$O$1,[1]Dehumidifiers_Workup!$D$9:$O$9)</f>
        <v>1100</v>
      </c>
      <c r="L6">
        <f>_xlfn.XLOOKUP(L$3,[1]Dehumidifiers_Workup!$D$1:$O$1,[1]Dehumidifiers_Workup!$D$9:$O$9)</f>
        <v>225</v>
      </c>
    </row>
    <row r="7" spans="1:14" x14ac:dyDescent="0.35">
      <c r="A7" s="6" t="s">
        <v>3</v>
      </c>
      <c r="B7">
        <v>662</v>
      </c>
      <c r="C7">
        <f t="shared" ref="C7:J7" si="0">B7+C5-C6</f>
        <v>712</v>
      </c>
      <c r="D7">
        <f t="shared" si="0"/>
        <v>762</v>
      </c>
      <c r="E7">
        <f t="shared" si="0"/>
        <v>912</v>
      </c>
      <c r="F7">
        <f t="shared" si="0"/>
        <v>1062</v>
      </c>
      <c r="G7" s="9">
        <f t="shared" si="0"/>
        <v>662</v>
      </c>
      <c r="H7">
        <f t="shared" si="0"/>
        <v>262</v>
      </c>
      <c r="I7" s="12">
        <f t="shared" si="0"/>
        <v>162</v>
      </c>
      <c r="J7">
        <f t="shared" si="0"/>
        <v>62</v>
      </c>
      <c r="K7">
        <f t="shared" ref="K7" si="1">J7+K5-K6</f>
        <v>-38</v>
      </c>
      <c r="L7">
        <f t="shared" ref="L7" si="2">K7+L5-L6</f>
        <v>487</v>
      </c>
    </row>
    <row r="8" spans="1:14" x14ac:dyDescent="0.35">
      <c r="G8" s="9"/>
      <c r="I8" s="12"/>
    </row>
    <row r="9" spans="1:14" x14ac:dyDescent="0.35">
      <c r="G9" s="9"/>
      <c r="I9" s="12"/>
    </row>
    <row r="10" spans="1:14" x14ac:dyDescent="0.35">
      <c r="A10" s="4" t="s">
        <v>5</v>
      </c>
      <c r="B10">
        <f>B7</f>
        <v>662</v>
      </c>
      <c r="C10">
        <f>C7</f>
        <v>712</v>
      </c>
      <c r="D10">
        <f t="shared" ref="D10:L10" si="3">D7</f>
        <v>762</v>
      </c>
      <c r="E10">
        <f t="shared" si="3"/>
        <v>912</v>
      </c>
      <c r="F10">
        <f t="shared" si="3"/>
        <v>1062</v>
      </c>
      <c r="G10" s="9">
        <f t="shared" si="3"/>
        <v>662</v>
      </c>
      <c r="H10">
        <f t="shared" si="3"/>
        <v>262</v>
      </c>
      <c r="I10" s="12">
        <f t="shared" si="3"/>
        <v>162</v>
      </c>
      <c r="J10">
        <f t="shared" si="3"/>
        <v>62</v>
      </c>
      <c r="K10">
        <f t="shared" si="3"/>
        <v>-38</v>
      </c>
      <c r="L10">
        <f t="shared" si="3"/>
        <v>487</v>
      </c>
    </row>
    <row r="11" spans="1:14" ht="15" thickBot="1" x14ac:dyDescent="0.4">
      <c r="A11" s="4" t="s">
        <v>0</v>
      </c>
      <c r="B11">
        <f>$F$11*0.25</f>
        <v>250</v>
      </c>
      <c r="C11">
        <f>$F$11*0.25</f>
        <v>250</v>
      </c>
      <c r="D11">
        <f>$F$11*0.25</f>
        <v>250</v>
      </c>
      <c r="E11">
        <f>$F$11*0.65</f>
        <v>650</v>
      </c>
      <c r="F11">
        <v>1000</v>
      </c>
      <c r="G11" s="15">
        <v>1000</v>
      </c>
      <c r="H11">
        <f>$F11*0.75</f>
        <v>750</v>
      </c>
      <c r="I11">
        <f t="shared" ref="I11:L11" si="4">$F11*0.75</f>
        <v>750</v>
      </c>
      <c r="J11">
        <f t="shared" si="4"/>
        <v>750</v>
      </c>
      <c r="K11">
        <f t="shared" si="4"/>
        <v>750</v>
      </c>
      <c r="L11">
        <f t="shared" si="4"/>
        <v>750</v>
      </c>
    </row>
    <row r="12" spans="1:14" ht="15" thickTop="1" x14ac:dyDescent="0.35">
      <c r="A12" t="s">
        <v>4</v>
      </c>
      <c r="B12" s="5">
        <f>B10/B11</f>
        <v>2.6480000000000001</v>
      </c>
      <c r="C12" s="5">
        <f t="shared" ref="C12:J12" si="5">C10/C11</f>
        <v>2.8479999999999999</v>
      </c>
      <c r="D12" s="5">
        <f t="shared" si="5"/>
        <v>3.048</v>
      </c>
      <c r="E12" s="5">
        <f t="shared" si="5"/>
        <v>1.4030769230769231</v>
      </c>
      <c r="F12" s="5">
        <f t="shared" si="5"/>
        <v>1.0620000000000001</v>
      </c>
      <c r="G12" s="5">
        <f t="shared" si="5"/>
        <v>0.66200000000000003</v>
      </c>
      <c r="H12" s="5">
        <f t="shared" si="5"/>
        <v>0.34933333333333333</v>
      </c>
      <c r="I12" s="5">
        <f t="shared" si="5"/>
        <v>0.216</v>
      </c>
      <c r="J12" s="5">
        <f t="shared" si="5"/>
        <v>8.2666666666666666E-2</v>
      </c>
      <c r="K12" s="5">
        <f t="shared" ref="K12:L12" si="6">K10/K11</f>
        <v>-5.0666666666666665E-2</v>
      </c>
      <c r="L12" s="5">
        <f t="shared" si="6"/>
        <v>0.64933333333333332</v>
      </c>
    </row>
    <row r="13" spans="1:14" x14ac:dyDescent="0.35">
      <c r="A13" t="s">
        <v>6</v>
      </c>
    </row>
    <row r="14" spans="1:14" x14ac:dyDescent="0.35">
      <c r="A14">
        <v>1000</v>
      </c>
      <c r="B14" s="16">
        <f>B10*$A$14</f>
        <v>662000</v>
      </c>
      <c r="C14" s="16">
        <f t="shared" ref="C14:L14" si="7">C10*$A$14</f>
        <v>712000</v>
      </c>
      <c r="D14" s="16">
        <f t="shared" si="7"/>
        <v>762000</v>
      </c>
      <c r="E14" s="16">
        <f t="shared" si="7"/>
        <v>912000</v>
      </c>
      <c r="F14" s="16">
        <f t="shared" si="7"/>
        <v>1062000</v>
      </c>
      <c r="G14" s="16">
        <f t="shared" si="7"/>
        <v>662000</v>
      </c>
      <c r="H14" s="16">
        <f t="shared" si="7"/>
        <v>262000</v>
      </c>
      <c r="I14" s="16">
        <f t="shared" si="7"/>
        <v>162000</v>
      </c>
      <c r="J14" s="16">
        <f t="shared" si="7"/>
        <v>62000</v>
      </c>
      <c r="K14" s="16">
        <f t="shared" si="7"/>
        <v>-38000</v>
      </c>
      <c r="L14" s="16">
        <f t="shared" si="7"/>
        <v>487000</v>
      </c>
    </row>
    <row r="31" spans="13:13" x14ac:dyDescent="0.35">
      <c r="M31" s="5"/>
    </row>
  </sheetData>
  <conditionalFormatting sqref="B7:L7 B10:L10">
    <cfRule type="cellIs" dxfId="1" priority="3" operator="lessThan">
      <formula>0</formula>
    </cfRule>
    <cfRule type="expression" dxfId="0" priority="4">
      <formula>"&lt;0"</formula>
    </cfRule>
  </conditionalFormatting>
  <conditionalFormatting sqref="B12:L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SimpleSheet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Carroll</dc:creator>
  <cp:lastModifiedBy>Jonathan Carroll</cp:lastModifiedBy>
  <dcterms:created xsi:type="dcterms:W3CDTF">2024-03-20T21:10:48Z</dcterms:created>
  <dcterms:modified xsi:type="dcterms:W3CDTF">2024-05-07T18:05:35Z</dcterms:modified>
</cp:coreProperties>
</file>